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<sst xmlns="http://schemas.openxmlformats.org/spreadsheetml/2006/main" count="141" uniqueCount="139">
  <si>
    <t>Информация об исполнении бюджета Сладковского сельского поселения
 по доходам на 01.03.2022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</si>
  <si>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</si>
  <si>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</si>
  <si>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</si>
  <si>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</si>
  <si>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на 01.03.22,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</si>
  <si>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</si>
  <si>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</si>
  <si>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</si>
  <si>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</si>
  <si>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</si>
  <si>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</si>
  <si>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</si>
  <si>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</si>
  <si>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</si>
  <si>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</si>
  <si>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</si>
  <si>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</si>
  <si>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</si>
  <si>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</si>
  <si>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</si>
  <si>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</si>
  <si>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</si>
  <si>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</si>
  <si>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</si>
  <si>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</si>
  <si>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</si>
  <si>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</si>
  <si>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</si>
  <si>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</si>
  <si>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</si>
  <si>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</si>
  <si>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</si>
  <si>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</si>
  <si>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</si>
  <si>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</si>
  <si>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</si>
  <si>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</si>
  <si>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</si>
  <si>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</si>
  <si>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</si>
  <si>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</si>
  <si>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</si>
  <si>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</si>
  <si>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</si>
  <si>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</si>
  <si>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</si>
  <si>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</si>
  <si>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</si>
  <si>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</si>
  <si>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</si>
  <si>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</si>
  <si>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</si>
  <si>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</si>
  <si>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</si>
  <si>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</si>
  <si>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</si>
  <si>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</si>
  <si>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</si>
  <si>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</si>
  <si>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</si>
  <si>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01.03.2022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</si>
  <si>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</si>
  <si>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</si>
  <si>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</si>
  <si>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</si>
  <si>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01.03.2022,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</si>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</sst>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8" sqref="E28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37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6632</v>
      </c>
      <c r="E5" s="17">
        <f>E6+E10+E8+E12+E15+E21</f>
        <v>788.7</v>
      </c>
      <c r="F5" s="18">
        <f aca="true" t="shared" si="0" ref="F5:F17">IF(D5=0,"-",IF(E5/D5*100&gt;110,"свыше 100",ROUND((E5/D5*100),1)))</f>
        <v>11.9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26.8</v>
      </c>
      <c r="F6" s="18">
        <f t="shared" si="0"/>
        <v>12.3</v>
      </c>
    </row>
    <row r="7" spans="1:6" ht="15.75">
      <c r="A7" s="14">
        <v>3</v>
      </c>
      <c r="B7" s="15" t="s">
        <v>14</v>
      </c>
      <c r="C7" s="16" t="s">
        <v>15</v>
      </c>
      <c r="D7" s="17">
        <v>218</v>
      </c>
      <c r="E7" s="17">
        <v>26.8</v>
      </c>
      <c r="F7" s="18">
        <f t="shared" si="0"/>
        <v>12.3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4577</v>
      </c>
      <c r="E8" s="17">
        <f>E9</f>
        <v>432.8</v>
      </c>
      <c r="F8" s="18">
        <f t="shared" si="0"/>
        <v>9.5</v>
      </c>
    </row>
    <row r="9" spans="1:6" ht="38.25">
      <c r="A9" s="14">
        <v>5</v>
      </c>
      <c r="B9" s="15" t="s">
        <v>18</v>
      </c>
      <c r="C9" s="16" t="s">
        <v>19</v>
      </c>
      <c r="D9" s="17">
        <v>4577</v>
      </c>
      <c r="E9" s="17">
        <v>432.8</v>
      </c>
      <c r="F9" s="18">
        <f t="shared" si="0"/>
        <v>9.5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221.20000000000002</v>
      </c>
      <c r="F12" s="18">
        <f t="shared" si="0"/>
        <v>17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16.9</v>
      </c>
      <c r="F13" s="18">
        <f t="shared" si="0"/>
        <v>10.7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204.3</v>
      </c>
      <c r="F14" s="18">
        <f t="shared" si="0"/>
        <v>17.8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E20+E16+E17+E18+E19</f>
        <v>107.9</v>
      </c>
      <c r="F15" s="18">
        <f t="shared" si="0"/>
        <v>20.2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51.6</v>
      </c>
      <c r="F16" s="18">
        <f t="shared" si="0"/>
        <v>15.7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26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19" t="s">
        <v>44</v>
      </c>
      <c r="C22" s="20" t="s">
        <v>45</v>
      </c>
      <c r="D22" s="21">
        <f>D23</f>
        <v>50721.200000000004</v>
      </c>
      <c r="E22" s="21">
        <f>E23</f>
        <v>7500.6</v>
      </c>
      <c r="F22" s="18">
        <f t="shared" si="2"/>
        <v>14.8</v>
      </c>
    </row>
    <row r="23" spans="1:6" ht="38.25">
      <c r="A23" s="14">
        <f aca="true" t="shared" si="3" ref="A23:A30">A22+1</f>
        <v>17</v>
      </c>
      <c r="B23" s="19" t="s">
        <v>46</v>
      </c>
      <c r="C23" s="20" t="s">
        <v>47</v>
      </c>
      <c r="D23" s="21">
        <f>D24+D28+D25+D27+D26+D29</f>
        <v>50721.200000000004</v>
      </c>
      <c r="E23" s="21">
        <f>E24+E28+E25+E27+E26+E29</f>
        <v>7500.6</v>
      </c>
      <c r="F23" s="18">
        <f t="shared" si="2"/>
        <v>14.8</v>
      </c>
    </row>
    <row r="24" spans="1:9" ht="42" customHeight="1">
      <c r="A24" s="14">
        <f t="shared" si="3"/>
        <v>18</v>
      </c>
      <c r="B24" s="19" t="s">
        <v>48</v>
      </c>
      <c r="C24" s="20" t="s">
        <v>49</v>
      </c>
      <c r="D24" s="21">
        <v>15720.6</v>
      </c>
      <c r="E24" s="21">
        <v>2618</v>
      </c>
      <c r="F24" s="18">
        <f t="shared" si="2"/>
        <v>16.7</v>
      </c>
      <c r="H24" s="22"/>
      <c r="I24" s="22"/>
    </row>
    <row r="25" spans="1:9" ht="26.25">
      <c r="A25" s="14">
        <f t="shared" si="3"/>
        <v>19</v>
      </c>
      <c r="B25" s="19" t="s">
        <v>50</v>
      </c>
      <c r="C25" s="20" t="s">
        <v>51</v>
      </c>
      <c r="D25" s="21">
        <v>286.5</v>
      </c>
      <c r="E25" s="21">
        <v>0</v>
      </c>
      <c r="F25" s="18">
        <f t="shared" si="2"/>
        <v>0</v>
      </c>
      <c r="H25" s="22"/>
      <c r="I25" s="22"/>
    </row>
    <row r="26" spans="1:6" ht="15.75" customHeight="1">
      <c r="A26" s="14">
        <f t="shared" si="3"/>
        <v>20</v>
      </c>
      <c r="B26" s="19" t="s">
        <v>52</v>
      </c>
      <c r="C26" s="20" t="s">
        <v>53</v>
      </c>
      <c r="D26" s="21">
        <v>799</v>
      </c>
      <c r="E26" s="21">
        <v>0</v>
      </c>
      <c r="F26" s="18">
        <f t="shared" si="2"/>
        <v>0</v>
      </c>
    </row>
    <row r="27" spans="1:6" ht="25.5" customHeight="1">
      <c r="A27" s="14">
        <f t="shared" si="3"/>
        <v>21</v>
      </c>
      <c r="B27" s="19" t="s">
        <v>54</v>
      </c>
      <c r="C27" s="20" t="s">
        <v>55</v>
      </c>
      <c r="D27" s="21">
        <v>310.7</v>
      </c>
      <c r="E27" s="21">
        <v>29.4</v>
      </c>
      <c r="F27" s="18"/>
    </row>
    <row r="28" spans="1:6" ht="75" customHeight="1">
      <c r="A28" s="14">
        <f t="shared" si="3"/>
        <v>22</v>
      </c>
      <c r="B28" s="19" t="s">
        <v>56</v>
      </c>
      <c r="C28" s="20" t="s">
        <v>57</v>
      </c>
      <c r="D28" s="21">
        <v>0</v>
      </c>
      <c r="E28" s="21">
        <v>0</v>
      </c>
      <c r="F28" s="18">
        <f aca="true" t="shared" si="4" ref="F28:F30">IF(D28=0,"-",IF(E28/D28*100&gt;110,"свыше 100",ROUND((E28/D28*100),1)))</f>
        <v>0</v>
      </c>
    </row>
    <row r="29" spans="1:6" ht="15.75">
      <c r="A29" s="14">
        <f t="shared" si="3"/>
        <v>23</v>
      </c>
      <c r="B29" s="19" t="s">
        <v>58</v>
      </c>
      <c r="C29" s="20" t="s">
        <v>59</v>
      </c>
      <c r="D29" s="21">
        <v>33604.4</v>
      </c>
      <c r="E29" s="21">
        <v>4853.2</v>
      </c>
      <c r="F29" s="18">
        <f t="shared" si="4"/>
        <v>14.4</v>
      </c>
    </row>
    <row r="30" spans="1:6" ht="15.75">
      <c r="A30" s="14">
        <f t="shared" si="3"/>
        <v>24</v>
      </c>
      <c r="B30" s="23"/>
      <c r="C30" s="24" t="s">
        <v>60</v>
      </c>
      <c r="D30" s="25">
        <f>D22+D5</f>
        <v>57353.200000000004</v>
      </c>
      <c r="E30" s="25">
        <f>E22+E5</f>
        <v>8289.300000000001</v>
      </c>
      <c r="F30" s="26">
        <f t="shared" si="4"/>
        <v>14.5</v>
      </c>
    </row>
    <row r="32" spans="5:6" ht="16.5">
      <c r="E32" s="27"/>
      <c r="F32" s="22"/>
    </row>
    <row r="33" spans="4:6" ht="14.25">
      <c r="D33" s="28"/>
      <c r="E33" s="28"/>
      <c r="F33" s="22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view="pageBreakPreview" zoomScale="115" zoomScaleSheetLayoutView="115" workbookViewId="0" topLeftCell="B1">
      <selection activeCell="F15" sqref="F15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00390625" style="29" customWidth="1"/>
  </cols>
  <sheetData>
    <row r="1" spans="2:7" ht="46.5" customHeight="1">
      <c r="B1" s="33" t="s">
        <v>61</v>
      </c>
      <c r="C1" s="33"/>
      <c r="D1" s="33"/>
      <c r="E1" s="33"/>
      <c r="F1" s="33"/>
      <c r="G1" s="33"/>
    </row>
    <row r="2" spans="2:7" ht="16.5">
      <c r="B2" s="34"/>
      <c r="C2" s="34"/>
      <c r="D2" s="34"/>
      <c r="E2" s="34"/>
      <c r="F2" s="35"/>
      <c r="G2" s="34"/>
    </row>
    <row r="3" spans="2:7" ht="104.25" customHeight="1">
      <c r="B3" s="36" t="s">
        <v>62</v>
      </c>
      <c r="C3" s="8" t="s">
        <v>63</v>
      </c>
      <c r="D3" s="8" t="s">
        <v>64</v>
      </c>
      <c r="E3" s="37" t="s">
        <v>65</v>
      </c>
      <c r="F3" s="38" t="s">
        <v>66</v>
      </c>
      <c r="G3" s="39" t="s">
        <v>6</v>
      </c>
    </row>
    <row r="4" spans="2:7" ht="15.75">
      <c r="B4" s="40" t="s">
        <v>7</v>
      </c>
      <c r="C4" s="41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2" customFormat="1" ht="15.75">
      <c r="B5" s="43">
        <v>1</v>
      </c>
      <c r="C5" s="23" t="s">
        <v>67</v>
      </c>
      <c r="D5" s="44" t="s">
        <v>68</v>
      </c>
      <c r="E5" s="45">
        <f>E6+E7+E8+E9+E10+E12+E11</f>
        <v>13580.7</v>
      </c>
      <c r="F5" s="45">
        <f>F6+F7+F8+F9+F10+F12+F11</f>
        <v>1738.1</v>
      </c>
      <c r="G5" s="45">
        <f aca="true" t="shared" si="0" ref="G5:G8">IF(E5=0,"-",IF(F5/E5*100&gt;110,"свыше 100",ROUND((F5/E5*100),1)))</f>
        <v>12.8</v>
      </c>
    </row>
    <row r="6" spans="2:7" ht="26.25">
      <c r="B6" s="43">
        <f aca="true" t="shared" si="1" ref="B6:B9">B5+1</f>
        <v>2</v>
      </c>
      <c r="C6" s="19" t="s">
        <v>69</v>
      </c>
      <c r="D6" s="46" t="s">
        <v>70</v>
      </c>
      <c r="E6" s="47">
        <v>1441</v>
      </c>
      <c r="F6" s="48">
        <v>274.3</v>
      </c>
      <c r="G6" s="47">
        <f t="shared" si="0"/>
        <v>19</v>
      </c>
    </row>
    <row r="7" spans="2:7" ht="38.25">
      <c r="B7" s="43">
        <f t="shared" si="1"/>
        <v>3</v>
      </c>
      <c r="C7" s="19" t="s">
        <v>71</v>
      </c>
      <c r="D7" s="46" t="s">
        <v>72</v>
      </c>
      <c r="E7" s="47">
        <v>1295</v>
      </c>
      <c r="F7" s="49">
        <v>167.8</v>
      </c>
      <c r="G7" s="47">
        <f t="shared" si="0"/>
        <v>13</v>
      </c>
    </row>
    <row r="8" spans="2:7" ht="38.25">
      <c r="B8" s="43">
        <f t="shared" si="1"/>
        <v>4</v>
      </c>
      <c r="C8" s="19" t="s">
        <v>73</v>
      </c>
      <c r="D8" s="46" t="s">
        <v>74</v>
      </c>
      <c r="E8" s="47">
        <v>7977</v>
      </c>
      <c r="F8" s="48">
        <v>928.4</v>
      </c>
      <c r="G8" s="47">
        <f t="shared" si="0"/>
        <v>11.6</v>
      </c>
    </row>
    <row r="9" spans="2:7" ht="15.75">
      <c r="B9" s="43">
        <f t="shared" si="1"/>
        <v>5</v>
      </c>
      <c r="C9" s="19" t="s">
        <v>75</v>
      </c>
      <c r="D9" s="46" t="s">
        <v>76</v>
      </c>
      <c r="E9" s="47">
        <v>7.7</v>
      </c>
      <c r="F9" s="48">
        <v>0</v>
      </c>
      <c r="G9" s="47">
        <v>0</v>
      </c>
    </row>
    <row r="10" spans="2:7" ht="38.25">
      <c r="B10" s="43">
        <v>6</v>
      </c>
      <c r="C10" s="19" t="s">
        <v>77</v>
      </c>
      <c r="D10" s="46" t="s">
        <v>78</v>
      </c>
      <c r="E10" s="47">
        <v>700</v>
      </c>
      <c r="F10" s="49">
        <v>175</v>
      </c>
      <c r="G10" s="47">
        <f aca="true" t="shared" si="2" ref="G10:G30">IF(E10=0,"-",IF(F10/E10*100&gt;110,"свыше 100",ROUND((F10/E10*100),1)))</f>
        <v>25</v>
      </c>
    </row>
    <row r="11" spans="2:7" ht="15.75">
      <c r="B11" s="43">
        <v>7</v>
      </c>
      <c r="C11" s="19" t="s">
        <v>79</v>
      </c>
      <c r="D11" s="46" t="s">
        <v>80</v>
      </c>
      <c r="E11" s="47">
        <v>627</v>
      </c>
      <c r="F11" s="49">
        <v>0</v>
      </c>
      <c r="G11" s="47">
        <f t="shared" si="2"/>
        <v>0</v>
      </c>
    </row>
    <row r="12" spans="2:7" ht="15.75">
      <c r="B12" s="43">
        <v>8</v>
      </c>
      <c r="C12" s="19" t="s">
        <v>81</v>
      </c>
      <c r="D12" s="46" t="s">
        <v>82</v>
      </c>
      <c r="E12" s="47">
        <v>1533</v>
      </c>
      <c r="F12" s="48">
        <v>192.6</v>
      </c>
      <c r="G12" s="47">
        <f t="shared" si="2"/>
        <v>12.6</v>
      </c>
    </row>
    <row r="13" spans="2:7" ht="15.75">
      <c r="B13" s="43">
        <v>9</v>
      </c>
      <c r="C13" s="23" t="s">
        <v>83</v>
      </c>
      <c r="D13" s="44" t="s">
        <v>84</v>
      </c>
      <c r="E13" s="25">
        <f>E14</f>
        <v>302.8</v>
      </c>
      <c r="F13" s="25">
        <f>F14</f>
        <v>29.2</v>
      </c>
      <c r="G13" s="45">
        <f t="shared" si="2"/>
        <v>9.6</v>
      </c>
    </row>
    <row r="14" spans="2:7" s="42" customFormat="1" ht="15.75">
      <c r="B14" s="43">
        <v>10</v>
      </c>
      <c r="C14" s="19" t="s">
        <v>85</v>
      </c>
      <c r="D14" s="46" t="s">
        <v>86</v>
      </c>
      <c r="E14" s="47">
        <v>302.8</v>
      </c>
      <c r="F14" s="48">
        <v>29.2</v>
      </c>
      <c r="G14" s="47">
        <f t="shared" si="2"/>
        <v>9.6</v>
      </c>
    </row>
    <row r="15" spans="2:7" ht="26.25">
      <c r="B15" s="43">
        <v>11</v>
      </c>
      <c r="C15" s="23" t="s">
        <v>87</v>
      </c>
      <c r="D15" s="44" t="s">
        <v>88</v>
      </c>
      <c r="E15" s="25">
        <f>E16+E17</f>
        <v>105</v>
      </c>
      <c r="F15" s="25">
        <f>F16+F17</f>
        <v>0</v>
      </c>
      <c r="G15" s="45">
        <f t="shared" si="2"/>
        <v>0</v>
      </c>
    </row>
    <row r="16" spans="2:7" ht="15.75">
      <c r="B16" s="43">
        <v>12</v>
      </c>
      <c r="C16" s="19" t="s">
        <v>89</v>
      </c>
      <c r="D16" s="46" t="s">
        <v>90</v>
      </c>
      <c r="E16" s="47">
        <v>87</v>
      </c>
      <c r="F16" s="48">
        <v>0</v>
      </c>
      <c r="G16" s="47">
        <f t="shared" si="2"/>
        <v>0</v>
      </c>
    </row>
    <row r="17" spans="2:7" ht="26.25">
      <c r="B17" s="43">
        <v>13</v>
      </c>
      <c r="C17" s="19" t="s">
        <v>91</v>
      </c>
      <c r="D17" s="46" t="s">
        <v>92</v>
      </c>
      <c r="E17" s="47">
        <v>18</v>
      </c>
      <c r="F17" s="48">
        <v>0</v>
      </c>
      <c r="G17" s="47">
        <f t="shared" si="2"/>
        <v>0</v>
      </c>
    </row>
    <row r="18" spans="2:7" s="42" customFormat="1" ht="15.75">
      <c r="B18" s="43">
        <v>14</v>
      </c>
      <c r="C18" s="23" t="s">
        <v>93</v>
      </c>
      <c r="D18" s="44" t="s">
        <v>94</v>
      </c>
      <c r="E18" s="45">
        <f>E19+E20+E21+E22</f>
        <v>8306</v>
      </c>
      <c r="F18" s="45">
        <f>F19+F20+F21+F22</f>
        <v>308.5</v>
      </c>
      <c r="G18" s="45">
        <f t="shared" si="2"/>
        <v>3.7</v>
      </c>
    </row>
    <row r="19" spans="2:7" ht="15.75">
      <c r="B19" s="43">
        <v>15</v>
      </c>
      <c r="C19" s="19" t="s">
        <v>95</v>
      </c>
      <c r="D19" s="46" t="s">
        <v>96</v>
      </c>
      <c r="E19" s="47">
        <v>0</v>
      </c>
      <c r="F19" s="48">
        <v>0</v>
      </c>
      <c r="G19" s="45">
        <f t="shared" si="2"/>
        <v>0</v>
      </c>
    </row>
    <row r="20" spans="2:7" ht="15.75">
      <c r="B20" s="43">
        <v>16</v>
      </c>
      <c r="C20" s="19" t="s">
        <v>97</v>
      </c>
      <c r="D20" s="46" t="s">
        <v>98</v>
      </c>
      <c r="E20" s="47">
        <v>1665</v>
      </c>
      <c r="F20" s="48">
        <v>0</v>
      </c>
      <c r="G20" s="45">
        <f t="shared" si="2"/>
        <v>0</v>
      </c>
    </row>
    <row r="21" spans="2:7" ht="15.75">
      <c r="B21" s="43">
        <v>17</v>
      </c>
      <c r="C21" s="19" t="s">
        <v>99</v>
      </c>
      <c r="D21" s="46" t="s">
        <v>100</v>
      </c>
      <c r="E21" s="47">
        <v>6581</v>
      </c>
      <c r="F21" s="48">
        <v>308.5</v>
      </c>
      <c r="G21" s="47">
        <f t="shared" si="2"/>
        <v>4.7</v>
      </c>
    </row>
    <row r="22" spans="2:7" ht="15.75">
      <c r="B22" s="43">
        <v>18</v>
      </c>
      <c r="C22" s="19" t="s">
        <v>101</v>
      </c>
      <c r="D22" s="46" t="s">
        <v>102</v>
      </c>
      <c r="E22" s="47">
        <v>60</v>
      </c>
      <c r="F22" s="48">
        <v>0</v>
      </c>
      <c r="G22" s="47">
        <f t="shared" si="2"/>
        <v>0</v>
      </c>
    </row>
    <row r="23" spans="2:7" ht="15.75">
      <c r="B23" s="43">
        <v>19</v>
      </c>
      <c r="C23" s="23" t="s">
        <v>103</v>
      </c>
      <c r="D23" s="44" t="s">
        <v>104</v>
      </c>
      <c r="E23" s="45">
        <f>E24+E25+E27+E26</f>
        <v>7240.2</v>
      </c>
      <c r="F23" s="45">
        <f>F24+F25+F27+F26</f>
        <v>362.5</v>
      </c>
      <c r="G23" s="45">
        <f t="shared" si="2"/>
        <v>5</v>
      </c>
    </row>
    <row r="24" spans="2:7" ht="15.75">
      <c r="B24" s="43">
        <v>20</v>
      </c>
      <c r="C24" s="19" t="s">
        <v>105</v>
      </c>
      <c r="D24" s="46" t="s">
        <v>106</v>
      </c>
      <c r="E24" s="47">
        <v>30</v>
      </c>
      <c r="F24" s="49">
        <v>0</v>
      </c>
      <c r="G24" s="47">
        <f t="shared" si="2"/>
        <v>0</v>
      </c>
    </row>
    <row r="25" spans="2:7" ht="15.75">
      <c r="B25" s="43">
        <v>21</v>
      </c>
      <c r="C25" s="19" t="s">
        <v>107</v>
      </c>
      <c r="D25" s="46" t="s">
        <v>108</v>
      </c>
      <c r="E25" s="47">
        <v>1394</v>
      </c>
      <c r="F25" s="49">
        <v>80</v>
      </c>
      <c r="G25" s="47">
        <f t="shared" si="2"/>
        <v>5.7</v>
      </c>
    </row>
    <row r="26" spans="2:7" s="42" customFormat="1" ht="15.75">
      <c r="B26" s="43">
        <v>22</v>
      </c>
      <c r="C26" s="19" t="s">
        <v>109</v>
      </c>
      <c r="D26" s="46" t="s">
        <v>110</v>
      </c>
      <c r="E26" s="47">
        <v>5334.4</v>
      </c>
      <c r="F26" s="48">
        <v>58.2</v>
      </c>
      <c r="G26" s="47">
        <f t="shared" si="2"/>
        <v>1.1</v>
      </c>
    </row>
    <row r="27" spans="2:7" s="42" customFormat="1" ht="26.25">
      <c r="B27" s="43">
        <v>23</v>
      </c>
      <c r="C27" s="19" t="s">
        <v>111</v>
      </c>
      <c r="D27" s="46" t="s">
        <v>112</v>
      </c>
      <c r="E27" s="47">
        <v>481.8</v>
      </c>
      <c r="F27" s="48">
        <v>224.3</v>
      </c>
      <c r="G27" s="47">
        <f t="shared" si="2"/>
        <v>46.6</v>
      </c>
    </row>
    <row r="28" spans="2:7" s="42" customFormat="1" ht="15.75">
      <c r="B28" s="43">
        <v>24</v>
      </c>
      <c r="C28" s="23" t="s">
        <v>113</v>
      </c>
      <c r="D28" s="44" t="s">
        <v>114</v>
      </c>
      <c r="E28" s="45">
        <f>E29</f>
        <v>0</v>
      </c>
      <c r="F28" s="45">
        <f>F29</f>
        <v>0</v>
      </c>
      <c r="G28" s="45">
        <f t="shared" si="2"/>
        <v>0</v>
      </c>
    </row>
    <row r="29" spans="2:7" s="42" customFormat="1" ht="15.75">
      <c r="B29" s="43">
        <v>25</v>
      </c>
      <c r="C29" s="19" t="s">
        <v>115</v>
      </c>
      <c r="D29" s="46" t="s">
        <v>116</v>
      </c>
      <c r="E29" s="47">
        <v>0</v>
      </c>
      <c r="F29" s="48">
        <v>0</v>
      </c>
      <c r="G29" s="47">
        <f t="shared" si="2"/>
        <v>0</v>
      </c>
    </row>
    <row r="30" spans="2:7" s="42" customFormat="1" ht="15.75">
      <c r="B30" s="43">
        <v>26</v>
      </c>
      <c r="C30" s="23" t="s">
        <v>117</v>
      </c>
      <c r="D30" s="44" t="s">
        <v>118</v>
      </c>
      <c r="E30" s="45">
        <f>E31</f>
        <v>8</v>
      </c>
      <c r="F30" s="45">
        <f>F31</f>
        <v>0</v>
      </c>
      <c r="G30" s="45">
        <f t="shared" si="2"/>
        <v>0</v>
      </c>
    </row>
    <row r="31" spans="2:7" s="42" customFormat="1" ht="15.75">
      <c r="B31" s="43">
        <v>27</v>
      </c>
      <c r="C31" s="19" t="s">
        <v>119</v>
      </c>
      <c r="D31" s="46" t="s">
        <v>120</v>
      </c>
      <c r="E31" s="47">
        <v>8</v>
      </c>
      <c r="F31" s="48">
        <v>0</v>
      </c>
      <c r="G31" s="47">
        <v>0</v>
      </c>
    </row>
    <row r="32" spans="2:7" ht="15.75">
      <c r="B32" s="43">
        <v>28</v>
      </c>
      <c r="C32" s="23" t="s">
        <v>121</v>
      </c>
      <c r="D32" s="44" t="s">
        <v>122</v>
      </c>
      <c r="E32" s="45">
        <f>E33</f>
        <v>27658.5</v>
      </c>
      <c r="F32" s="45">
        <f>F33</f>
        <v>4462.7</v>
      </c>
      <c r="G32" s="45">
        <f aca="true" t="shared" si="3" ref="G32:G38">IF(E32=0,"-",IF(F32/E32*100&gt;110,"свыше 100",ROUND((F32/E32*100),1)))</f>
        <v>16.1</v>
      </c>
    </row>
    <row r="33" spans="2:7" ht="15.75">
      <c r="B33" s="43">
        <v>29</v>
      </c>
      <c r="C33" s="19" t="s">
        <v>123</v>
      </c>
      <c r="D33" s="46" t="s">
        <v>124</v>
      </c>
      <c r="E33" s="47">
        <v>27658.5</v>
      </c>
      <c r="F33" s="48">
        <v>4462.7</v>
      </c>
      <c r="G33" s="47">
        <f t="shared" si="3"/>
        <v>16.1</v>
      </c>
    </row>
    <row r="34" spans="2:7" ht="15.75">
      <c r="B34" s="43">
        <v>30</v>
      </c>
      <c r="C34" s="23" t="s">
        <v>125</v>
      </c>
      <c r="D34" s="44" t="s">
        <v>126</v>
      </c>
      <c r="E34" s="45">
        <f>E35</f>
        <v>7</v>
      </c>
      <c r="F34" s="45">
        <f>F35</f>
        <v>0</v>
      </c>
      <c r="G34" s="45">
        <f t="shared" si="3"/>
        <v>0</v>
      </c>
    </row>
    <row r="35" spans="2:7" ht="15.75">
      <c r="B35" s="43">
        <v>31</v>
      </c>
      <c r="C35" s="19" t="s">
        <v>127</v>
      </c>
      <c r="D35" s="46" t="s">
        <v>128</v>
      </c>
      <c r="E35" s="47">
        <v>7</v>
      </c>
      <c r="F35" s="48">
        <v>0</v>
      </c>
      <c r="G35" s="47">
        <f t="shared" si="3"/>
        <v>0</v>
      </c>
    </row>
    <row r="36" spans="2:7" ht="15.75">
      <c r="B36" s="43">
        <v>32</v>
      </c>
      <c r="C36" s="23" t="s">
        <v>129</v>
      </c>
      <c r="D36" s="44" t="s">
        <v>130</v>
      </c>
      <c r="E36" s="45">
        <f>E37</f>
        <v>110</v>
      </c>
      <c r="F36" s="45">
        <f>F37</f>
        <v>95.8</v>
      </c>
      <c r="G36" s="45">
        <f t="shared" si="3"/>
        <v>87.1</v>
      </c>
    </row>
    <row r="37" spans="2:7" ht="15.75">
      <c r="B37" s="43">
        <v>33</v>
      </c>
      <c r="C37" s="19" t="s">
        <v>131</v>
      </c>
      <c r="D37" s="46" t="s">
        <v>132</v>
      </c>
      <c r="E37" s="47">
        <v>110</v>
      </c>
      <c r="F37" s="48">
        <v>95.8</v>
      </c>
      <c r="G37" s="47">
        <f t="shared" si="3"/>
        <v>87.1</v>
      </c>
    </row>
    <row r="38" spans="2:7" ht="15.75">
      <c r="B38" s="43">
        <v>34</v>
      </c>
      <c r="C38" s="23" t="s">
        <v>133</v>
      </c>
      <c r="D38" s="44" t="s">
        <v>134</v>
      </c>
      <c r="E38" s="45">
        <f>E39</f>
        <v>35</v>
      </c>
      <c r="F38" s="45">
        <f>F39</f>
        <v>0</v>
      </c>
      <c r="G38" s="45">
        <f t="shared" si="3"/>
        <v>0</v>
      </c>
    </row>
    <row r="39" spans="2:7" ht="15.75" customHeight="1">
      <c r="B39" s="43">
        <v>35</v>
      </c>
      <c r="C39" s="19" t="s">
        <v>135</v>
      </c>
      <c r="D39" s="46" t="s">
        <v>136</v>
      </c>
      <c r="E39" s="47">
        <v>35</v>
      </c>
      <c r="F39" s="48">
        <v>0</v>
      </c>
      <c r="G39" s="47">
        <v>0</v>
      </c>
    </row>
    <row r="40" spans="2:7" ht="15.75">
      <c r="B40" s="43">
        <v>36</v>
      </c>
      <c r="C40" s="23"/>
      <c r="D40" s="44" t="s">
        <v>137</v>
      </c>
      <c r="E40" s="45">
        <f>E38+E36+E32+E30+E23+E18+E15+E13+E5+E34+E28</f>
        <v>57353.2</v>
      </c>
      <c r="F40" s="45">
        <f>F38+F36+F32+F30+F23+F18+F15+F13+F5+F34+F28</f>
        <v>6996.799999999999</v>
      </c>
      <c r="G40" s="45">
        <f>IF(E40=0,"-",IF(F40/E40*100&gt;110,"свыше 100",ROUND((F40/E40*100),1)))</f>
        <v>12.2</v>
      </c>
    </row>
    <row r="41" spans="2:7" s="42" customFormat="1" ht="75" customHeight="1">
      <c r="B41" s="50" t="s">
        <v>138</v>
      </c>
      <c r="C41" s="50"/>
      <c r="D41" s="50"/>
      <c r="E41" s="50"/>
      <c r="F41" s="50"/>
      <c r="G41" s="50"/>
    </row>
    <row r="43" spans="5:6" ht="14.25">
      <c r="E43" s="51"/>
      <c r="F43" s="51"/>
    </row>
    <row r="44" spans="5:6" ht="14.25">
      <c r="E44" s="52"/>
      <c r="F44" s="52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2022-03-21T11:48:35Z</dcterms:modified>
  <cp:category/>
  <cp:version/>
  <cp:contentType/>
  <cp:contentStatus/>
  <cp:revision>43</cp:revision>
</cp:coreProperties>
</file>